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1">Лист2!$8:$8</definedName>
  </definedNames>
  <calcPr calcId="145621"/>
</workbook>
</file>

<file path=xl/calcChain.xml><?xml version="1.0" encoding="utf-8"?>
<calcChain xmlns="http://schemas.openxmlformats.org/spreadsheetml/2006/main">
  <c r="H18" i="2" l="1"/>
  <c r="G18" i="2"/>
  <c r="G31" i="2"/>
  <c r="G13" i="1"/>
  <c r="F13" i="1"/>
  <c r="G12" i="1"/>
  <c r="F12" i="1"/>
  <c r="F10" i="1"/>
  <c r="H25" i="2"/>
  <c r="H27" i="2"/>
  <c r="G27" i="2"/>
  <c r="H28" i="2"/>
  <c r="F31" i="2"/>
  <c r="E31" i="2"/>
  <c r="D31" i="2"/>
  <c r="C31" i="2"/>
  <c r="C30" i="2"/>
  <c r="C29" i="2"/>
  <c r="C28" i="2"/>
  <c r="C27" i="2"/>
  <c r="C26" i="2"/>
  <c r="C25" i="2"/>
  <c r="C23" i="2"/>
  <c r="C22" i="2"/>
  <c r="C20" i="2"/>
  <c r="C19" i="2"/>
  <c r="C18" i="2"/>
  <c r="C17" i="2"/>
  <c r="C16" i="2"/>
  <c r="C15" i="2"/>
  <c r="C14" i="2"/>
  <c r="C13" i="2"/>
  <c r="C12" i="2"/>
  <c r="C11" i="2"/>
  <c r="C10" i="2"/>
  <c r="C9" i="2"/>
  <c r="B31" i="2"/>
  <c r="H31" i="2" l="1"/>
  <c r="G10" i="1"/>
  <c r="G14" i="1" s="1"/>
  <c r="F14" i="1"/>
  <c r="E14" i="1"/>
  <c r="D14" i="1"/>
  <c r="E10" i="1"/>
  <c r="D10" i="1"/>
  <c r="C14" i="1"/>
  <c r="C10" i="1"/>
  <c r="C11" i="1"/>
  <c r="B14" i="1"/>
  <c r="B10" i="1"/>
</calcChain>
</file>

<file path=xl/sharedStrings.xml><?xml version="1.0" encoding="utf-8"?>
<sst xmlns="http://schemas.openxmlformats.org/spreadsheetml/2006/main" count="58" uniqueCount="45">
  <si>
    <t>Муниципальная программа "Социальная поддержка населения городского округа город Рыбинск Ярославской области"</t>
  </si>
  <si>
    <t>Муниципальная программа "Градостроительное развитие территорий городского округа город Рыбинск Ярославской области"</t>
  </si>
  <si>
    <t>Муниципальная программа "Обеспечение доступным и комфортным жильем населения городского округа город Рыбинск Ярославской области"</t>
  </si>
  <si>
    <t>Муниципальная программа "Гражданское общество и открытая власть"</t>
  </si>
  <si>
    <t>Муниципальная программа "Обеспечение общественного порядка и противодействие терроризму на территории городского округа город Рыбинск Ярославской области"</t>
  </si>
  <si>
    <t>Муниципальная программа "Развитие водохозяйственного комплекса городского округа город Рыбинск Ярославской области"</t>
  </si>
  <si>
    <t>Муниципальная программа "Создание условий для эффективного использования муниципального имущества"</t>
  </si>
  <si>
    <t>Муниципальная программа "Формирование современной городской среды на территории городского округа город Рыбинск Ярославской области"</t>
  </si>
  <si>
    <t>Муниципальная программа "Повышение эффективности деятельности органов местного самоуправления"</t>
  </si>
  <si>
    <t>Муниципальная программа "Защита населения и территории городского округа город Рыбинск Ярославской области от чрезвычайных ситуаций, обеспечение безопасности на водных объектах"</t>
  </si>
  <si>
    <t>Муниципальная программа "Благоустройство и озеленение территории городского округа город Рыбинск Ярославской области"</t>
  </si>
  <si>
    <t>Муниципальная программа "Развитие дорожного хозяйства городского округа город Рыбинск Ярославской области"</t>
  </si>
  <si>
    <t>Муниципальная программа "Энергоэффективность в городском округе город Рыбинск Ярославской области"</t>
  </si>
  <si>
    <t>Приложение № 1</t>
  </si>
  <si>
    <t>к постановлению Администрации</t>
  </si>
  <si>
    <t>городского округа город Рыбинк</t>
  </si>
  <si>
    <t>Ярославской области</t>
  </si>
  <si>
    <t>от_____________№____________</t>
  </si>
  <si>
    <t>2022 год</t>
  </si>
  <si>
    <t>2023 год</t>
  </si>
  <si>
    <t>2024 год</t>
  </si>
  <si>
    <t>2025 год</t>
  </si>
  <si>
    <t>2026 год</t>
  </si>
  <si>
    <t>2021 год (ожидаемое)</t>
  </si>
  <si>
    <t>Наименование программ</t>
  </si>
  <si>
    <t>млн.руб.</t>
  </si>
  <si>
    <t>Показатели финансового обеспечения муниципальных программ городского округа город Рыбинск Ярославской области на период             2021-2026 годов</t>
  </si>
  <si>
    <t>Приложение № 2</t>
  </si>
  <si>
    <t>Доходы</t>
  </si>
  <si>
    <t xml:space="preserve"> - собственные (налоговые и неналоговые) доходы</t>
  </si>
  <si>
    <t xml:space="preserve"> - безвозмездные поступления</t>
  </si>
  <si>
    <t>Расходы</t>
  </si>
  <si>
    <t>Дефицит (профицит)</t>
  </si>
  <si>
    <t>Муниципальный долг на конец года</t>
  </si>
  <si>
    <t>Муниципальная программа "Развитие муниципальной системы образования в городском округе город Рыбинск Ярославской области"</t>
  </si>
  <si>
    <t>Муниципальная программа "Переселение граждан из аварийного жилищного фонда в городском округе город Рыбинск Ярославской области"</t>
  </si>
  <si>
    <t>Муниципальная программа "Газификация индивидуального жилищного фонда городского округа город Рыбинск Ярославской области"</t>
  </si>
  <si>
    <t>Муниципальная программа "Содействие развитию малого и среднего предпринимательства в городском округе город Рыбинск Ярославской области"</t>
  </si>
  <si>
    <t>Муниципальная программа "Реализация молодежной политики в городском округе город Рыбинск Ярославской области"</t>
  </si>
  <si>
    <t>Муниципальная программа «Увековечение памяти погибших при защите Отечества»</t>
  </si>
  <si>
    <t>Муниципальная программа "Развитие культуры и туризма в городском округе город Рыбинск Ярославской области "</t>
  </si>
  <si>
    <t>Муниципальная программа "Развитие физической культуры и спорта в городском округе город Рыбинск Ярославской области "</t>
  </si>
  <si>
    <t xml:space="preserve"> Муниципальная программа "Управление муниципальными финансами"</t>
  </si>
  <si>
    <t>ИТОГО</t>
  </si>
  <si>
    <t>Прогноз основных характеристик бюджета  городского округа город Рыбинск Ярославской области на период                                2021-2026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</si>
</sst>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1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43" fontId="2" fillId="0" borderId="1" xfId="1" applyNumberFormat="1" applyFont="1" applyBorder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0" applyFont="1"/>
    <xf numFmtId="43" fontId="3" fillId="0" borderId="1" xfId="1" applyFont="1" applyFill="1" applyBorder="1" applyAlignment="1" applyProtection="1">
      <alignment horizontal="left" vertical="top" wrapText="1"/>
    </xf>
    <xf numFmtId="0" fontId="5" fillId="0" borderId="2" xfId="2" applyNumberFormat="1" applyFont="1" applyFill="1" applyBorder="1" applyAlignment="1" applyProtection="1">
      <alignment horizontal="left" vertical="center" wrapText="1"/>
      <protection hidden="1"/>
    </xf>
    <xf numFmtId="0" fontId="5" fillId="0" borderId="1" xfId="2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0" applyNumberFormat="1" applyFont="1" applyBorder="1"/>
    <xf numFmtId="43" fontId="3" fillId="0" borderId="1" xfId="1" applyFont="1" applyFill="1" applyBorder="1" applyAlignment="1" applyProtection="1">
      <alignment horizontal="left" vertical="center" wrapText="1"/>
    </xf>
    <xf numFmtId="43" fontId="2" fillId="0" borderId="1" xfId="1" applyFont="1" applyBorder="1" applyAlignment="1">
      <alignment vertical="center"/>
    </xf>
    <xf numFmtId="43" fontId="2" fillId="0" borderId="0" xfId="1" applyFont="1" applyAlignment="1">
      <alignment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workbookViewId="0">
      <selection activeCell="A8" sqref="A8"/>
    </sheetView>
  </sheetViews>
  <sheetFormatPr defaultRowHeight="15.75" x14ac:dyDescent="0.25"/>
  <cols>
    <col min="1" max="1" width="51.5703125" style="1" customWidth="1"/>
    <col min="2" max="2" width="14.140625" style="1" customWidth="1"/>
    <col min="3" max="7" width="12.28515625" style="1" customWidth="1"/>
    <col min="8" max="16384" width="9.140625" style="1"/>
  </cols>
  <sheetData>
    <row r="1" spans="1:7" x14ac:dyDescent="0.25">
      <c r="E1" s="1" t="s">
        <v>13</v>
      </c>
    </row>
    <row r="2" spans="1:7" x14ac:dyDescent="0.25">
      <c r="E2" s="1" t="s">
        <v>14</v>
      </c>
    </row>
    <row r="3" spans="1:7" x14ac:dyDescent="0.25">
      <c r="E3" s="1" t="s">
        <v>15</v>
      </c>
    </row>
    <row r="4" spans="1:7" x14ac:dyDescent="0.25">
      <c r="E4" s="1" t="s">
        <v>16</v>
      </c>
    </row>
    <row r="5" spans="1:7" x14ac:dyDescent="0.25">
      <c r="E5" s="1" t="s">
        <v>17</v>
      </c>
    </row>
    <row r="7" spans="1:7" ht="30" customHeight="1" x14ac:dyDescent="0.25">
      <c r="A7" s="5" t="s">
        <v>44</v>
      </c>
      <c r="B7" s="5"/>
      <c r="C7" s="5"/>
      <c r="D7" s="5"/>
      <c r="E7" s="5"/>
      <c r="F7" s="5"/>
      <c r="G7" s="5"/>
    </row>
    <row r="8" spans="1:7" x14ac:dyDescent="0.25">
      <c r="G8" s="1" t="s">
        <v>25</v>
      </c>
    </row>
    <row r="9" spans="1:7" ht="30.75" customHeight="1" x14ac:dyDescent="0.25">
      <c r="A9" s="2" t="s">
        <v>24</v>
      </c>
      <c r="B9" s="3" t="s">
        <v>23</v>
      </c>
      <c r="C9" s="2" t="s">
        <v>18</v>
      </c>
      <c r="D9" s="2" t="s">
        <v>19</v>
      </c>
      <c r="E9" s="2" t="s">
        <v>20</v>
      </c>
      <c r="F9" s="2" t="s">
        <v>21</v>
      </c>
      <c r="G9" s="2" t="s">
        <v>22</v>
      </c>
    </row>
    <row r="10" spans="1:7" x14ac:dyDescent="0.25">
      <c r="A10" s="2" t="s">
        <v>28</v>
      </c>
      <c r="B10" s="4">
        <f>B11+B12</f>
        <v>6878.86</v>
      </c>
      <c r="C10" s="4">
        <f>C11+C12</f>
        <v>6288.43</v>
      </c>
      <c r="D10" s="4">
        <f t="shared" ref="D10:G10" si="0">D11+D12</f>
        <v>6196.7999999999993</v>
      </c>
      <c r="E10" s="4">
        <f t="shared" si="0"/>
        <v>6399.08</v>
      </c>
      <c r="F10" s="4">
        <f t="shared" si="0"/>
        <v>6609.2824000000001</v>
      </c>
      <c r="G10" s="4">
        <f t="shared" si="0"/>
        <v>6791.4476479999994</v>
      </c>
    </row>
    <row r="11" spans="1:7" x14ac:dyDescent="0.25">
      <c r="A11" s="2" t="s">
        <v>29</v>
      </c>
      <c r="B11" s="4">
        <v>1800.96</v>
      </c>
      <c r="C11" s="4">
        <f>1840.79+27.12</f>
        <v>1867.9099999999999</v>
      </c>
      <c r="D11" s="4">
        <v>1793.06</v>
      </c>
      <c r="E11" s="4">
        <v>1841.96</v>
      </c>
      <c r="F11" s="4">
        <v>1961.02</v>
      </c>
      <c r="G11" s="4">
        <v>2050.2199999999998</v>
      </c>
    </row>
    <row r="12" spans="1:7" x14ac:dyDescent="0.25">
      <c r="A12" s="2" t="s">
        <v>30</v>
      </c>
      <c r="B12" s="4">
        <v>5077.8999999999996</v>
      </c>
      <c r="C12" s="4">
        <v>4420.5200000000004</v>
      </c>
      <c r="D12" s="4">
        <v>4403.74</v>
      </c>
      <c r="E12" s="4">
        <v>4557.12</v>
      </c>
      <c r="F12" s="4">
        <f>E12*102%</f>
        <v>4648.2623999999996</v>
      </c>
      <c r="G12" s="4">
        <f>F12*102%</f>
        <v>4741.227648</v>
      </c>
    </row>
    <row r="13" spans="1:7" x14ac:dyDescent="0.25">
      <c r="A13" s="2" t="s">
        <v>31</v>
      </c>
      <c r="B13" s="4">
        <v>6897.64</v>
      </c>
      <c r="C13" s="4">
        <v>6288.43</v>
      </c>
      <c r="D13" s="4">
        <v>6196.8</v>
      </c>
      <c r="E13" s="4">
        <v>6399.08</v>
      </c>
      <c r="F13" s="4">
        <f>F10</f>
        <v>6609.2824000000001</v>
      </c>
      <c r="G13" s="4">
        <f>G10</f>
        <v>6791.4476479999994</v>
      </c>
    </row>
    <row r="14" spans="1:7" x14ac:dyDescent="0.25">
      <c r="A14" s="2" t="s">
        <v>32</v>
      </c>
      <c r="B14" s="4">
        <f>B10-B13</f>
        <v>-18.780000000000655</v>
      </c>
      <c r="C14" s="4">
        <f>C10-C13</f>
        <v>0</v>
      </c>
      <c r="D14" s="4">
        <f t="shared" ref="D14:G14" si="1">D10-D13</f>
        <v>0</v>
      </c>
      <c r="E14" s="4">
        <f t="shared" si="1"/>
        <v>0</v>
      </c>
      <c r="F14" s="4">
        <f t="shared" si="1"/>
        <v>0</v>
      </c>
      <c r="G14" s="4">
        <f t="shared" si="1"/>
        <v>0</v>
      </c>
    </row>
    <row r="15" spans="1:7" x14ac:dyDescent="0.25">
      <c r="A15" s="2" t="s">
        <v>33</v>
      </c>
      <c r="B15" s="4">
        <v>1331.5</v>
      </c>
      <c r="C15" s="4">
        <v>1315.5</v>
      </c>
      <c r="D15" s="4">
        <v>1299.5</v>
      </c>
      <c r="E15" s="4">
        <v>1283.5</v>
      </c>
      <c r="F15" s="4">
        <v>1267.5</v>
      </c>
      <c r="G15" s="4">
        <v>1251.5</v>
      </c>
    </row>
  </sheetData>
  <mergeCells count="1">
    <mergeCell ref="A7:G7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workbookViewId="0">
      <selection activeCell="A8" sqref="A8:XFD8"/>
    </sheetView>
  </sheetViews>
  <sheetFormatPr defaultRowHeight="15.75" x14ac:dyDescent="0.25"/>
  <cols>
    <col min="1" max="1" width="57.7109375" style="1" customWidth="1"/>
    <col min="2" max="2" width="13.5703125" style="1" hidden="1" customWidth="1"/>
    <col min="3" max="3" width="13.140625" style="1" customWidth="1"/>
    <col min="4" max="4" width="12.140625" style="1" customWidth="1"/>
    <col min="5" max="8" width="13.5703125" style="1" customWidth="1"/>
    <col min="9" max="16384" width="9.140625" style="1"/>
  </cols>
  <sheetData>
    <row r="1" spans="1:8" x14ac:dyDescent="0.25">
      <c r="F1" s="1" t="s">
        <v>27</v>
      </c>
    </row>
    <row r="2" spans="1:8" x14ac:dyDescent="0.25">
      <c r="F2" s="1" t="s">
        <v>14</v>
      </c>
    </row>
    <row r="3" spans="1:8" x14ac:dyDescent="0.25">
      <c r="F3" s="1" t="s">
        <v>15</v>
      </c>
    </row>
    <row r="4" spans="1:8" x14ac:dyDescent="0.25">
      <c r="F4" s="1" t="s">
        <v>16</v>
      </c>
    </row>
    <row r="5" spans="1:8" x14ac:dyDescent="0.25">
      <c r="F5" s="1" t="s">
        <v>17</v>
      </c>
    </row>
    <row r="6" spans="1:8" ht="30.75" customHeight="1" x14ac:dyDescent="0.25">
      <c r="A6" s="5" t="s">
        <v>26</v>
      </c>
      <c r="B6" s="6"/>
      <c r="C6" s="6"/>
      <c r="D6" s="6"/>
      <c r="E6" s="6"/>
      <c r="F6" s="6"/>
      <c r="G6" s="6"/>
      <c r="H6" s="6"/>
    </row>
    <row r="7" spans="1:8" x14ac:dyDescent="0.25">
      <c r="H7" s="1" t="s">
        <v>25</v>
      </c>
    </row>
    <row r="8" spans="1:8" ht="39" customHeight="1" x14ac:dyDescent="0.25">
      <c r="A8" s="2" t="s">
        <v>24</v>
      </c>
      <c r="B8" s="3" t="s">
        <v>23</v>
      </c>
      <c r="C8" s="3" t="s">
        <v>23</v>
      </c>
      <c r="D8" s="2" t="s">
        <v>18</v>
      </c>
      <c r="E8" s="2" t="s">
        <v>19</v>
      </c>
      <c r="F8" s="2" t="s">
        <v>20</v>
      </c>
      <c r="G8" s="2" t="s">
        <v>21</v>
      </c>
      <c r="H8" s="2" t="s">
        <v>22</v>
      </c>
    </row>
    <row r="9" spans="1:8" ht="47.25" x14ac:dyDescent="0.25">
      <c r="A9" s="9" t="s">
        <v>34</v>
      </c>
      <c r="B9" s="8">
        <v>2795.85</v>
      </c>
      <c r="C9" s="12">
        <f>B9*0.95</f>
        <v>2656.0574999999999</v>
      </c>
      <c r="D9" s="12">
        <v>2737.12</v>
      </c>
      <c r="E9" s="13">
        <v>2603.9</v>
      </c>
      <c r="F9" s="13">
        <v>2645.16</v>
      </c>
      <c r="G9" s="13">
        <v>2970</v>
      </c>
      <c r="H9" s="13">
        <v>3022</v>
      </c>
    </row>
    <row r="10" spans="1:8" ht="47.25" x14ac:dyDescent="0.25">
      <c r="A10" s="9" t="s">
        <v>0</v>
      </c>
      <c r="B10" s="8">
        <v>1710.32</v>
      </c>
      <c r="C10" s="12">
        <f t="shared" ref="C10:C30" si="0">B10*0.95</f>
        <v>1624.8039999999999</v>
      </c>
      <c r="D10" s="12">
        <v>1727.91</v>
      </c>
      <c r="E10" s="13">
        <v>1783.38</v>
      </c>
      <c r="F10" s="13">
        <v>1856.9</v>
      </c>
      <c r="G10" s="13">
        <v>2050</v>
      </c>
      <c r="H10" s="13">
        <v>2050</v>
      </c>
    </row>
    <row r="11" spans="1:8" ht="47.25" x14ac:dyDescent="0.25">
      <c r="A11" s="9" t="s">
        <v>1</v>
      </c>
      <c r="B11" s="8">
        <v>3.5</v>
      </c>
      <c r="C11" s="12">
        <f t="shared" si="0"/>
        <v>3.3249999999999997</v>
      </c>
      <c r="D11" s="12">
        <v>3.58</v>
      </c>
      <c r="E11" s="13">
        <v>1.87</v>
      </c>
      <c r="F11" s="13">
        <v>1.87</v>
      </c>
      <c r="G11" s="13">
        <v>5</v>
      </c>
      <c r="H11" s="13">
        <v>5</v>
      </c>
    </row>
    <row r="12" spans="1:8" ht="47.25" x14ac:dyDescent="0.25">
      <c r="A12" s="9" t="s">
        <v>2</v>
      </c>
      <c r="B12" s="8">
        <v>73.55</v>
      </c>
      <c r="C12" s="12">
        <f t="shared" si="0"/>
        <v>69.872499999999988</v>
      </c>
      <c r="D12" s="12">
        <v>65.5</v>
      </c>
      <c r="E12" s="13">
        <v>52.12</v>
      </c>
      <c r="F12" s="13">
        <v>84.09</v>
      </c>
      <c r="G12" s="13">
        <v>85</v>
      </c>
      <c r="H12" s="13">
        <v>85</v>
      </c>
    </row>
    <row r="13" spans="1:8" ht="31.5" x14ac:dyDescent="0.25">
      <c r="A13" s="9" t="s">
        <v>3</v>
      </c>
      <c r="B13" s="8">
        <v>6.38</v>
      </c>
      <c r="C13" s="12">
        <f t="shared" si="0"/>
        <v>6.0609999999999999</v>
      </c>
      <c r="D13" s="12">
        <v>6.82</v>
      </c>
      <c r="E13" s="13">
        <v>5.07</v>
      </c>
      <c r="F13" s="13">
        <v>5.07</v>
      </c>
      <c r="G13" s="13">
        <v>6.5</v>
      </c>
      <c r="H13" s="13">
        <v>6.5</v>
      </c>
    </row>
    <row r="14" spans="1:8" ht="63" x14ac:dyDescent="0.25">
      <c r="A14" s="9" t="s">
        <v>4</v>
      </c>
      <c r="B14" s="8">
        <v>0.15</v>
      </c>
      <c r="C14" s="12">
        <f t="shared" si="0"/>
        <v>0.14249999999999999</v>
      </c>
      <c r="D14" s="12">
        <v>0.15</v>
      </c>
      <c r="E14" s="13">
        <v>0.11</v>
      </c>
      <c r="F14" s="13">
        <v>0.11</v>
      </c>
      <c r="G14" s="13">
        <v>0.2</v>
      </c>
      <c r="H14" s="13">
        <v>0.2</v>
      </c>
    </row>
    <row r="15" spans="1:8" ht="47.25" x14ac:dyDescent="0.25">
      <c r="A15" s="9" t="s">
        <v>35</v>
      </c>
      <c r="B15" s="8">
        <v>55.22</v>
      </c>
      <c r="C15" s="12">
        <f t="shared" si="0"/>
        <v>52.458999999999996</v>
      </c>
      <c r="D15" s="12">
        <v>104.4</v>
      </c>
      <c r="E15" s="13">
        <v>2.5099999999999998</v>
      </c>
      <c r="F15" s="13">
        <v>5.88</v>
      </c>
      <c r="G15" s="13">
        <v>6</v>
      </c>
      <c r="H15" s="13">
        <v>6</v>
      </c>
    </row>
    <row r="16" spans="1:8" ht="31.5" x14ac:dyDescent="0.25">
      <c r="A16" s="9" t="s">
        <v>39</v>
      </c>
      <c r="B16" s="8">
        <v>0.5</v>
      </c>
      <c r="C16" s="12">
        <f t="shared" si="0"/>
        <v>0.47499999999999998</v>
      </c>
      <c r="D16" s="12">
        <v>0.63</v>
      </c>
      <c r="E16" s="13">
        <v>0.53</v>
      </c>
      <c r="F16" s="13">
        <v>0.56999999999999995</v>
      </c>
      <c r="G16" s="13">
        <v>0.6</v>
      </c>
      <c r="H16" s="13">
        <v>0.6</v>
      </c>
    </row>
    <row r="17" spans="1:8" ht="47.25" x14ac:dyDescent="0.25">
      <c r="A17" s="9" t="s">
        <v>40</v>
      </c>
      <c r="B17" s="8">
        <v>312.49</v>
      </c>
      <c r="C17" s="12">
        <f t="shared" si="0"/>
        <v>296.8655</v>
      </c>
      <c r="D17" s="14">
        <v>280.69</v>
      </c>
      <c r="E17" s="13">
        <v>264.52999999999997</v>
      </c>
      <c r="F17" s="13">
        <v>260.72000000000003</v>
      </c>
      <c r="G17" s="13">
        <v>300</v>
      </c>
      <c r="H17" s="13">
        <v>300</v>
      </c>
    </row>
    <row r="18" spans="1:8" ht="47.25" x14ac:dyDescent="0.25">
      <c r="A18" s="9" t="s">
        <v>5</v>
      </c>
      <c r="B18" s="8">
        <v>8.89</v>
      </c>
      <c r="C18" s="12">
        <f t="shared" si="0"/>
        <v>8.4455000000000009</v>
      </c>
      <c r="D18" s="12">
        <v>92.11</v>
      </c>
      <c r="E18" s="13">
        <v>119.78</v>
      </c>
      <c r="F18" s="13">
        <v>2.57</v>
      </c>
      <c r="G18" s="13">
        <f t="shared" ref="G17:H18" si="1">F18*102%</f>
        <v>2.6214</v>
      </c>
      <c r="H18" s="13">
        <f t="shared" si="1"/>
        <v>2.6738279999999999</v>
      </c>
    </row>
    <row r="19" spans="1:8" ht="47.25" x14ac:dyDescent="0.25">
      <c r="A19" s="9" t="s">
        <v>41</v>
      </c>
      <c r="B19" s="8">
        <v>369.69099999999997</v>
      </c>
      <c r="C19" s="12">
        <f t="shared" si="0"/>
        <v>351.20644999999996</v>
      </c>
      <c r="D19" s="12">
        <v>252.89</v>
      </c>
      <c r="E19" s="13">
        <v>207.65</v>
      </c>
      <c r="F19" s="13">
        <v>217.67</v>
      </c>
      <c r="G19" s="13">
        <v>350</v>
      </c>
      <c r="H19" s="13">
        <v>370</v>
      </c>
    </row>
    <row r="20" spans="1:8" ht="47.25" x14ac:dyDescent="0.25">
      <c r="A20" s="9" t="s">
        <v>36</v>
      </c>
      <c r="B20" s="8">
        <v>12.82</v>
      </c>
      <c r="C20" s="12">
        <f t="shared" si="0"/>
        <v>12.179</v>
      </c>
      <c r="D20" s="12">
        <v>2.19</v>
      </c>
      <c r="E20" s="13">
        <v>5.93</v>
      </c>
      <c r="F20" s="13">
        <v>1.37</v>
      </c>
      <c r="G20" s="13">
        <v>2</v>
      </c>
      <c r="H20" s="13">
        <v>2</v>
      </c>
    </row>
    <row r="21" spans="1:8" ht="47.25" x14ac:dyDescent="0.25">
      <c r="A21" s="9" t="s">
        <v>37</v>
      </c>
      <c r="B21" s="8">
        <v>3.33</v>
      </c>
      <c r="C21" s="12">
        <v>0.01</v>
      </c>
      <c r="D21" s="12">
        <v>0.01</v>
      </c>
      <c r="E21" s="12">
        <v>0.01</v>
      </c>
      <c r="F21" s="12">
        <v>0.01</v>
      </c>
      <c r="G21" s="12">
        <v>0.01</v>
      </c>
      <c r="H21" s="12">
        <v>0.01</v>
      </c>
    </row>
    <row r="22" spans="1:8" ht="47.25" x14ac:dyDescent="0.25">
      <c r="A22" s="9" t="s">
        <v>6</v>
      </c>
      <c r="B22" s="8">
        <v>10.93</v>
      </c>
      <c r="C22" s="12">
        <f t="shared" si="0"/>
        <v>10.3835</v>
      </c>
      <c r="D22" s="12">
        <v>21.78</v>
      </c>
      <c r="E22" s="13">
        <v>5.97</v>
      </c>
      <c r="F22" s="13">
        <v>5.89</v>
      </c>
      <c r="G22" s="13">
        <v>6</v>
      </c>
      <c r="H22" s="13">
        <v>6</v>
      </c>
    </row>
    <row r="23" spans="1:8" ht="47.25" x14ac:dyDescent="0.25">
      <c r="A23" s="9" t="s">
        <v>7</v>
      </c>
      <c r="B23" s="8">
        <v>122.09</v>
      </c>
      <c r="C23" s="12">
        <f t="shared" si="0"/>
        <v>115.9855</v>
      </c>
      <c r="D23" s="12">
        <v>4.67</v>
      </c>
      <c r="E23" s="13">
        <v>0</v>
      </c>
      <c r="F23" s="13">
        <v>0</v>
      </c>
      <c r="G23" s="13">
        <v>5</v>
      </c>
      <c r="H23" s="13">
        <v>5</v>
      </c>
    </row>
    <row r="24" spans="1:8" ht="31.5" x14ac:dyDescent="0.25">
      <c r="A24" s="9" t="s">
        <v>42</v>
      </c>
      <c r="B24" s="8">
        <v>98.01</v>
      </c>
      <c r="C24" s="12">
        <v>90</v>
      </c>
      <c r="D24" s="12">
        <v>96.3</v>
      </c>
      <c r="E24" s="13">
        <v>95.81</v>
      </c>
      <c r="F24" s="13">
        <v>95.81</v>
      </c>
      <c r="G24" s="13">
        <v>90</v>
      </c>
      <c r="H24" s="13">
        <v>90</v>
      </c>
    </row>
    <row r="25" spans="1:8" ht="31.5" x14ac:dyDescent="0.25">
      <c r="A25" s="9" t="s">
        <v>8</v>
      </c>
      <c r="B25" s="8">
        <v>48.82</v>
      </c>
      <c r="C25" s="12">
        <f t="shared" si="0"/>
        <v>46.378999999999998</v>
      </c>
      <c r="D25" s="12">
        <v>46.37</v>
      </c>
      <c r="E25" s="13">
        <v>36.35</v>
      </c>
      <c r="F25" s="13">
        <v>36.35</v>
      </c>
      <c r="G25" s="13">
        <v>45</v>
      </c>
      <c r="H25" s="13">
        <f>G25*105%</f>
        <v>47.25</v>
      </c>
    </row>
    <row r="26" spans="1:8" ht="63" x14ac:dyDescent="0.25">
      <c r="A26" s="9" t="s">
        <v>9</v>
      </c>
      <c r="B26" s="8">
        <v>18.510000000000002</v>
      </c>
      <c r="C26" s="12">
        <f t="shared" si="0"/>
        <v>17.584500000000002</v>
      </c>
      <c r="D26" s="12">
        <v>18.93</v>
      </c>
      <c r="E26" s="13">
        <v>18.84</v>
      </c>
      <c r="F26" s="13">
        <v>18.84</v>
      </c>
      <c r="G26" s="13">
        <v>19</v>
      </c>
      <c r="H26" s="13">
        <v>19</v>
      </c>
    </row>
    <row r="27" spans="1:8" ht="47.25" x14ac:dyDescent="0.25">
      <c r="A27" s="9" t="s">
        <v>10</v>
      </c>
      <c r="B27" s="8">
        <v>248.24</v>
      </c>
      <c r="C27" s="12">
        <f t="shared" si="0"/>
        <v>235.828</v>
      </c>
      <c r="D27" s="12">
        <v>169.51</v>
      </c>
      <c r="E27" s="13">
        <v>115.87</v>
      </c>
      <c r="F27" s="13">
        <v>126.18</v>
      </c>
      <c r="G27" s="13">
        <f>F27*105%</f>
        <v>132.489</v>
      </c>
      <c r="H27" s="13">
        <f>G27*105%</f>
        <v>139.11345</v>
      </c>
    </row>
    <row r="28" spans="1:8" ht="47.25" x14ac:dyDescent="0.25">
      <c r="A28" s="9" t="s">
        <v>11</v>
      </c>
      <c r="B28" s="8">
        <v>810.86</v>
      </c>
      <c r="C28" s="12">
        <f t="shared" si="0"/>
        <v>770.31700000000001</v>
      </c>
      <c r="D28" s="12">
        <v>318.89999999999998</v>
      </c>
      <c r="E28" s="13">
        <v>292.2</v>
      </c>
      <c r="F28" s="13">
        <v>303.5</v>
      </c>
      <c r="G28" s="13">
        <v>330</v>
      </c>
      <c r="H28" s="13">
        <f>G28*105%</f>
        <v>346.5</v>
      </c>
    </row>
    <row r="29" spans="1:8" ht="47.25" x14ac:dyDescent="0.25">
      <c r="A29" s="10" t="s">
        <v>38</v>
      </c>
      <c r="B29" s="2">
        <v>71.64</v>
      </c>
      <c r="C29" s="12">
        <f t="shared" si="0"/>
        <v>68.057999999999993</v>
      </c>
      <c r="D29" s="13">
        <v>43.4</v>
      </c>
      <c r="E29" s="13">
        <v>43.4</v>
      </c>
      <c r="F29" s="13">
        <v>43.4</v>
      </c>
      <c r="G29" s="13">
        <v>45</v>
      </c>
      <c r="H29" s="13">
        <v>45</v>
      </c>
    </row>
    <row r="30" spans="1:8" ht="31.5" x14ac:dyDescent="0.25">
      <c r="A30" s="10" t="s">
        <v>12</v>
      </c>
      <c r="B30" s="2">
        <v>0.85</v>
      </c>
      <c r="C30" s="12">
        <f t="shared" si="0"/>
        <v>0.8075</v>
      </c>
      <c r="D30" s="13">
        <v>34</v>
      </c>
      <c r="E30" s="13">
        <v>231</v>
      </c>
      <c r="F30" s="13">
        <v>344.06</v>
      </c>
      <c r="G30" s="13">
        <v>0.81</v>
      </c>
      <c r="H30" s="13">
        <v>0.81</v>
      </c>
    </row>
    <row r="31" spans="1:8" x14ac:dyDescent="0.25">
      <c r="A31" s="2" t="s">
        <v>43</v>
      </c>
      <c r="B31" s="11">
        <f>SUM(B9:B30)</f>
        <v>6782.6410000000005</v>
      </c>
      <c r="C31" s="11">
        <f t="shared" ref="C31:H31" si="2">SUM(C9:C30)</f>
        <v>6437.2459499999995</v>
      </c>
      <c r="D31" s="11">
        <f t="shared" si="2"/>
        <v>6027.8599999999979</v>
      </c>
      <c r="E31" s="11">
        <f t="shared" si="2"/>
        <v>5886.83</v>
      </c>
      <c r="F31" s="11">
        <f t="shared" si="2"/>
        <v>6056.02</v>
      </c>
      <c r="G31" s="11">
        <f t="shared" si="2"/>
        <v>6451.2304000000004</v>
      </c>
      <c r="H31" s="11">
        <f t="shared" si="2"/>
        <v>6548.6572780000006</v>
      </c>
    </row>
  </sheetData>
  <mergeCells count="1">
    <mergeCell ref="A6:H6"/>
  </mergeCells>
  <pageMargins left="0.70866141732283472" right="0.70866141732283472" top="0.74803149606299213" bottom="0.74803149606299213" header="0.31496062992125984" footer="0.31496062992125984"/>
  <pageSetup paperSize="9" scale="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.75" x14ac:dyDescent="0.25"/>
  <cols>
    <col min="1" max="16384" width="9.140625" style="7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2021-11-11T12:30:34Z</dcterms:modified>
</cp:coreProperties>
</file>