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756" windowWidth="9708" windowHeight="9276"/>
  </bookViews>
  <sheets>
    <sheet name="Report" sheetId="1" r:id="rId1"/>
  </sheets>
  <definedNames>
    <definedName name="__bookmark_1">Report!$A$8:$D$58</definedName>
  </definedNames>
  <calcPr calcId="145621"/>
</workbook>
</file>

<file path=xl/calcChain.xml><?xml version="1.0" encoding="utf-8"?>
<calcChain xmlns="http://schemas.openxmlformats.org/spreadsheetml/2006/main">
  <c r="D55" i="1" l="1"/>
  <c r="D54" i="1"/>
  <c r="D53" i="1"/>
  <c r="D37" i="1" l="1"/>
  <c r="D57" i="1"/>
  <c r="D52" i="1" l="1"/>
  <c r="D30" i="1" l="1"/>
  <c r="D29" i="1"/>
  <c r="D45" i="1" l="1"/>
  <c r="D22" i="1" l="1"/>
  <c r="D19" i="1"/>
  <c r="D18" i="1"/>
  <c r="D17" i="1"/>
  <c r="D21" i="1"/>
  <c r="D51" i="1" l="1"/>
  <c r="D48" i="1" l="1"/>
  <c r="D35" i="1"/>
  <c r="D34" i="1"/>
  <c r="D33" i="1"/>
  <c r="D13" i="1" l="1"/>
  <c r="D42" i="1" l="1"/>
  <c r="D14" i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<sst xmlns="http://schemas.openxmlformats.org/spreadsheetml/2006/main" count="105" uniqueCount="104">
  <si>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</si>
  <si>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</si>
  <si>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</si>
  <si>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</si>
  <si>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</si>
  <si>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</si>
  <si>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</si>
  <si>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</si>
  <si>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</si>
  <si>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</si>
  <si>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</si>
  <si>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</si>
  <si>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</si>
  <si>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</si>
  <si>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</si>
  <si>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</si>
  <si>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</si>
  <si>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</si>
  <si>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</si>
  <si>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</si>
  <si>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</si>
  <si>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</si>
  <si>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</si>
  <si>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</si>
  <si>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</si>
  <si>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</si>
  <si>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</si>
  <si>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</si>
  <si>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</si>
  <si>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</si>
  <si>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</si>
  <si>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</si>
  <si>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</si>
  <si>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</si>
  <si>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</si>
  <si>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</si>
  <si>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</si>
  <si>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</si>
  <si>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</si>
  <si>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</si>
  <si>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</si>
  <si>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</si>
  <si>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</si>
  <si>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</si>
  <si>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</si>
  <si>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</si>
  <si>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</si>
  <si>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</si>
  <si>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</si>
  <si>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</si>
  <si>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</si>
  <si>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</si>
  <si>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</si>
  <si>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</si>
  <si>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</si>
  <si>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</si>
  <si>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</si>
  <si>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</si>
  <si>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</si>
  <si>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</si>
  <si>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</si>
  <si>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</si>
  <si>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</si>
  <si>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</si>
  <si>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</si>
  <si>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</si>
  <si>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</si>
  <si>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</si>
  <si>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</si>
  <si>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</si>
  <si>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</si>
  <si>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</si>
  <si>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</si>
  <si>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</si>
  <si>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</si>
  <si>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</si>
  <si>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</si>
  <si>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</si>
  <si>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</si>
  <si>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</si>
  <si>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</si>
  <si>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</si>
  <si>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</si>
  <si>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</si>
  <si>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</si>
  <si>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</si>
  <si>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</si>
  <si>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</si>
  <si>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</si>
  <si>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</si>
  <si>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</si>
  <si>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</si>
  <si>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</si>
  <si>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</si>
  <si>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</si>
  <si>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</si>
  <si>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</si>
  <si>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</si>
  <si>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</si>
  <si>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</si>
  <si>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</si>
  <si>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</si>
  <si>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</si>
  <si>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>от  12.12.2023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</si>
</sst>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2"/>
      <c r="B1" s="32"/>
      <c r="C1" s="32" t="s">
        <v>86</v>
      </c>
      <c r="D1" s="32"/>
    </row>
    <row r="2" spans="1:5" ht="18" x14ac:dyDescent="0.3">
      <c r="A2" s="32"/>
      <c r="B2" s="32"/>
      <c r="C2" s="32" t="s">
        <v>0</v>
      </c>
      <c r="D2" s="32"/>
    </row>
    <row r="3" spans="1:5" ht="18" x14ac:dyDescent="0.3">
      <c r="A3" s="32"/>
      <c r="B3" s="32"/>
      <c r="C3" s="32" t="s">
        <v>1</v>
      </c>
      <c r="D3" s="32"/>
    </row>
    <row r="4" spans="1:5" ht="18" x14ac:dyDescent="0.3">
      <c r="A4" s="32"/>
      <c r="B4" s="32"/>
      <c r="C4" s="32" t="s">
        <v>103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3">
      <c r="A6" s="31" t="s">
        <v>100</v>
      </c>
      <c r="B6" s="31"/>
      <c r="C6" s="31"/>
      <c r="D6" s="31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3" t="s">
        <v>2</v>
      </c>
      <c r="B8" s="33" t="s">
        <v>3</v>
      </c>
      <c r="C8" s="33"/>
      <c r="D8" s="16" t="s">
        <v>101</v>
      </c>
    </row>
    <row r="9" spans="1:5" ht="18.75" customHeight="1" x14ac:dyDescent="0.3">
      <c r="A9" s="33"/>
      <c r="B9" s="33"/>
      <c r="C9" s="33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2877195461</v>
      </c>
    </row>
    <row r="11" spans="1:5" ht="17.399999999999999" x14ac:dyDescent="0.3">
      <c r="A11" s="6"/>
      <c r="B11" s="29" t="s">
        <v>61</v>
      </c>
      <c r="C11" s="30"/>
      <c r="D11" s="2">
        <f>D12+D14+D16+D20+D24</f>
        <v>2249685281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47571000</v>
      </c>
    </row>
    <row r="17" spans="1:4" ht="24.75" customHeight="1" x14ac:dyDescent="0.3">
      <c r="A17" s="11" t="s">
        <v>95</v>
      </c>
      <c r="B17" s="24" t="s">
        <v>92</v>
      </c>
      <c r="C17" s="26"/>
      <c r="D17" s="3">
        <f>120000+230000</f>
        <v>350000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f>1173000+200000</f>
        <v>1373000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262192309</v>
      </c>
    </row>
    <row r="21" spans="1:4" ht="99" customHeight="1" x14ac:dyDescent="0.3">
      <c r="A21" s="9" t="s">
        <v>78</v>
      </c>
      <c r="B21" s="20" t="s">
        <v>22</v>
      </c>
      <c r="C21" s="20"/>
      <c r="D21" s="3">
        <f>98305711+3540814</f>
        <v>101846525</v>
      </c>
    </row>
    <row r="22" spans="1:4" ht="84" customHeight="1" x14ac:dyDescent="0.3">
      <c r="A22" s="9" t="s">
        <v>76</v>
      </c>
      <c r="B22" s="20" t="s">
        <v>23</v>
      </c>
      <c r="C22" s="20"/>
      <c r="D22" s="3">
        <f>134467856-930000</f>
        <v>133537856</v>
      </c>
    </row>
    <row r="23" spans="1:4" ht="81" customHeight="1" x14ac:dyDescent="0.3">
      <c r="A23" s="9" t="s">
        <v>77</v>
      </c>
      <c r="B23" s="20" t="s">
        <v>24</v>
      </c>
      <c r="C23" s="20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32111000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v>45000</v>
      </c>
    </row>
    <row r="27" spans="1:4" ht="21.75" customHeight="1" x14ac:dyDescent="0.3">
      <c r="A27" s="7"/>
      <c r="B27" s="34" t="s">
        <v>67</v>
      </c>
      <c r="C27" s="35"/>
      <c r="D27" s="17">
        <f>D28+D36+D38+D42+D48</f>
        <v>627510180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292060013</v>
      </c>
    </row>
    <row r="29" spans="1:4" ht="97.5" customHeight="1" x14ac:dyDescent="0.3">
      <c r="A29" s="9" t="s">
        <v>79</v>
      </c>
      <c r="B29" s="20" t="s">
        <v>33</v>
      </c>
      <c r="C29" s="20"/>
      <c r="D29" s="3">
        <f>120495900+26200000-12697926</f>
        <v>133997974</v>
      </c>
    </row>
    <row r="30" spans="1:4" ht="97.5" customHeight="1" x14ac:dyDescent="0.3">
      <c r="A30" s="9" t="s">
        <v>80</v>
      </c>
      <c r="B30" s="20" t="s">
        <v>34</v>
      </c>
      <c r="C30" s="20"/>
      <c r="D30" s="3">
        <f>12096000+1500000+12697926</f>
        <v>26293926</v>
      </c>
    </row>
    <row r="31" spans="1:4" ht="82.5" customHeight="1" x14ac:dyDescent="0.3">
      <c r="A31" s="9" t="s">
        <v>81</v>
      </c>
      <c r="B31" s="20" t="s">
        <v>35</v>
      </c>
      <c r="C31" s="20"/>
      <c r="D31" s="3">
        <v>6431100</v>
      </c>
    </row>
    <row r="32" spans="1:4" ht="138" customHeight="1" x14ac:dyDescent="0.3">
      <c r="A32" s="9" t="s">
        <v>82</v>
      </c>
      <c r="B32" s="20" t="s">
        <v>36</v>
      </c>
      <c r="C32" s="20"/>
      <c r="D32" s="3">
        <v>8100</v>
      </c>
    </row>
    <row r="33" spans="1:4" ht="61.5" customHeight="1" x14ac:dyDescent="0.3">
      <c r="A33" s="9" t="s">
        <v>83</v>
      </c>
      <c r="B33" s="20" t="s">
        <v>37</v>
      </c>
      <c r="C33" s="20"/>
      <c r="D33" s="3">
        <f>850000+10000000</f>
        <v>10850000</v>
      </c>
    </row>
    <row r="34" spans="1:4" ht="93.75" customHeight="1" x14ac:dyDescent="0.3">
      <c r="A34" s="11" t="s">
        <v>88</v>
      </c>
      <c r="B34" s="20" t="s">
        <v>87</v>
      </c>
      <c r="C34" s="20"/>
      <c r="D34" s="3">
        <f>104223957+1155956</f>
        <v>105379913</v>
      </c>
    </row>
    <row r="35" spans="1:4" ht="114" customHeight="1" x14ac:dyDescent="0.3">
      <c r="A35" s="11" t="s">
        <v>90</v>
      </c>
      <c r="B35" s="24" t="s">
        <v>91</v>
      </c>
      <c r="C35" s="28"/>
      <c r="D35" s="3">
        <f>7148000+1951000</f>
        <v>9099000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22941200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f>23191200-250000</f>
        <v>22941200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17856073</v>
      </c>
    </row>
    <row r="39" spans="1:4" ht="45.75" customHeight="1" x14ac:dyDescent="0.3">
      <c r="A39" s="9" t="s">
        <v>68</v>
      </c>
      <c r="B39" s="20" t="s">
        <v>44</v>
      </c>
      <c r="C39" s="20"/>
      <c r="D39" s="3">
        <v>15301273</v>
      </c>
    </row>
    <row r="40" spans="1:4" ht="45.75" customHeight="1" x14ac:dyDescent="0.3">
      <c r="A40" s="9" t="s">
        <v>69</v>
      </c>
      <c r="B40" s="20" t="s">
        <v>45</v>
      </c>
      <c r="C40" s="20"/>
      <c r="D40" s="3">
        <v>200000</v>
      </c>
    </row>
    <row r="41" spans="1:4" ht="27.75" customHeight="1" x14ac:dyDescent="0.3">
      <c r="A41" s="9" t="s">
        <v>70</v>
      </c>
      <c r="B41" s="20" t="s">
        <v>46</v>
      </c>
      <c r="C41" s="20"/>
      <c r="D41" s="3">
        <v>2354800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D43+D44+D45+D46+D47</f>
        <v>288524700</v>
      </c>
    </row>
    <row r="43" spans="1:4" ht="39.75" customHeight="1" x14ac:dyDescent="0.3">
      <c r="A43" s="11" t="s">
        <v>96</v>
      </c>
      <c r="B43" s="24" t="s">
        <v>97</v>
      </c>
      <c r="C43" s="26"/>
      <c r="D43" s="3">
        <v>0</v>
      </c>
    </row>
    <row r="44" spans="1:4" ht="112.5" customHeight="1" x14ac:dyDescent="0.3">
      <c r="A44" s="9" t="s">
        <v>72</v>
      </c>
      <c r="B44" s="20" t="s">
        <v>49</v>
      </c>
      <c r="C44" s="20"/>
      <c r="D44" s="3">
        <v>50587700</v>
      </c>
    </row>
    <row r="45" spans="1:4" ht="56.25" customHeight="1" x14ac:dyDescent="0.3">
      <c r="A45" s="9" t="s">
        <v>73</v>
      </c>
      <c r="B45" s="20" t="s">
        <v>50</v>
      </c>
      <c r="C45" s="20"/>
      <c r="D45" s="3">
        <f>65300000+10000000+110000000+39537000</f>
        <v>224837000</v>
      </c>
    </row>
    <row r="46" spans="1:4" ht="63.75" customHeight="1" x14ac:dyDescent="0.3">
      <c r="A46" s="9" t="s">
        <v>74</v>
      </c>
      <c r="B46" s="20" t="s">
        <v>51</v>
      </c>
      <c r="C46" s="20"/>
      <c r="D46" s="3">
        <v>7100000</v>
      </c>
    </row>
    <row r="47" spans="1:4" ht="92.7" customHeight="1" x14ac:dyDescent="0.3">
      <c r="A47" s="9" t="s">
        <v>75</v>
      </c>
      <c r="B47" s="20" t="s">
        <v>52</v>
      </c>
      <c r="C47" s="20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</f>
        <v>6128194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5713535420.6999998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5713060881</v>
      </c>
      <c r="E50" s="8"/>
    </row>
    <row r="51" spans="1:5" ht="43.5" customHeight="1" x14ac:dyDescent="0.3">
      <c r="A51" s="9" t="s">
        <v>71</v>
      </c>
      <c r="B51" s="20" t="s">
        <v>59</v>
      </c>
      <c r="C51" s="20"/>
      <c r="D51" s="3">
        <f>222031000</f>
        <v>222031000</v>
      </c>
    </row>
    <row r="52" spans="1:5" ht="34.950000000000003" customHeight="1" x14ac:dyDescent="0.3">
      <c r="A52" s="11" t="s">
        <v>93</v>
      </c>
      <c r="B52" s="24" t="s">
        <v>94</v>
      </c>
      <c r="C52" s="27"/>
      <c r="D52" s="4">
        <f>59228051+110084042+18874250+1094500+99007</f>
        <v>189379850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1593405274+57194173+647147115+42465751+21857310+26227000-33523520</f>
        <v>2354773103</v>
      </c>
    </row>
    <row r="54" spans="1:5" s="5" customFormat="1" ht="27.75" customHeight="1" x14ac:dyDescent="0.3">
      <c r="A54" s="11" t="s">
        <v>64</v>
      </c>
      <c r="B54" s="20" t="s">
        <v>85</v>
      </c>
      <c r="C54" s="21"/>
      <c r="D54" s="4">
        <f>2569107847+54070243-4372879+110775143</f>
        <v>2729580354</v>
      </c>
    </row>
    <row r="55" spans="1:5" ht="25.5" customHeight="1" x14ac:dyDescent="0.3">
      <c r="A55" s="13" t="s">
        <v>65</v>
      </c>
      <c r="B55" s="22" t="s">
        <v>66</v>
      </c>
      <c r="C55" s="22"/>
      <c r="D55" s="18">
        <f>28500634-4500000+124885119+14307500+54063321+40000</f>
        <v>217296574</v>
      </c>
    </row>
    <row r="56" spans="1:5" ht="25.5" hidden="1" customHeight="1" x14ac:dyDescent="0.3">
      <c r="A56" s="13" t="s">
        <v>99</v>
      </c>
      <c r="B56" s="24" t="s">
        <v>98</v>
      </c>
      <c r="C56" s="25"/>
      <c r="D56" s="18">
        <v>0</v>
      </c>
    </row>
    <row r="57" spans="1:5" ht="25.5" customHeight="1" x14ac:dyDescent="0.3">
      <c r="A57" s="13" t="s">
        <v>102</v>
      </c>
      <c r="B57" s="24" t="s">
        <v>98</v>
      </c>
      <c r="C57" s="26"/>
      <c r="D57" s="18">
        <f>224539.7+250000</f>
        <v>474539.7</v>
      </c>
    </row>
    <row r="58" spans="1:5" ht="18" x14ac:dyDescent="0.3">
      <c r="A58" s="10" t="s">
        <v>84</v>
      </c>
      <c r="B58" s="20" t="s">
        <v>60</v>
      </c>
      <c r="C58" s="20"/>
      <c r="D58" s="2">
        <f>D10+D49</f>
        <v>8590730881.7000008</v>
      </c>
    </row>
  </sheetData>
  <mergeCells count="57"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2024-05-17T07:45:37Z</cp:lastPrinted>
  <dcterms:created xsi:type="dcterms:W3CDTF">2021-10-28T07:31:07Z</dcterms:created>
  <dcterms:modified xsi:type="dcterms:W3CDTF">2024-07-18T06:34:01Z</dcterms:modified>
</cp:coreProperties>
</file>