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76" yWindow="696" windowWidth="9708" windowHeight="9336"/>
  </bookViews>
  <sheets>
    <sheet name="Report" sheetId="1" r:id="rId1"/>
  </sheets>
  <definedNames>
    <definedName name="__bookmark_1">Report!$A$8:$D$57</definedName>
  </definedNames>
  <calcPr calcId="145621" iterate="1"/>
</workbook>
</file>

<file path=xl/calcChain.xml><?xml version="1.0" encoding="utf-8"?>
<calcChain xmlns="http://schemas.openxmlformats.org/spreadsheetml/2006/main">
  <c r="D52" i="1" l="1"/>
  <c r="D53" i="1" l="1"/>
  <c r="D55" i="1" l="1"/>
  <c r="D29" i="1" l="1"/>
  <c r="D13" i="1" l="1"/>
  <c r="D42" i="1" l="1"/>
  <c r="D54" i="1" l="1"/>
  <c r="D50" i="1" l="1"/>
  <c r="D49" i="1" s="1"/>
  <c r="D15" i="1" l="1"/>
  <c r="D14" i="1" s="1"/>
  <c r="D35" i="1"/>
  <c r="D28" i="1" s="1"/>
  <c r="D27" i="1" s="1"/>
  <c r="D34" i="1"/>
  <c r="D36" i="1"/>
  <c r="D24" i="1"/>
  <c r="D20" i="1"/>
  <c r="D12" i="1"/>
  <c r="D16" i="1"/>
  <c r="D38" i="1"/>
  <c r="D11" i="1" l="1"/>
  <c r="D10" i="1" s="1"/>
  <c r="D57" i="1" s="1"/>
</calcChain>
</file>

<file path=xl/sharedStrings.xml><?xml version="1.0" encoding="utf-8"?>
<sst xmlns="http://schemas.openxmlformats.org/spreadsheetml/2006/main" count="103" uniqueCount="103">
  <si>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</si>
  <si>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</si>
  <si>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</si>
  <si>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</si>
  <si>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</si>
  <si>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</si>
  <si>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</si>
  <si>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</si>
  <si>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</si>
  <si>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</si>
  <si>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</si>
  <si>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</si>
  <si>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</si>
  <si>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</si>
  <si>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</si>
  <si>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</si>
  <si>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</si>
  <si>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</si>
  <si>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</si>
  <si>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</si>
  <si>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</si>
  <si>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</si>
  <si>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</si>
  <si>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</si>
  <si>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</si>
  <si>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</si>
  <si>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</si>
  <si>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</si>
  <si>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</si>
  <si>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</si>
  <si>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</si>
  <si>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</si>
  <si>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</si>
  <si>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</si>
  <si>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</si>
  <si>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</si>
  <si>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</si>
  <si>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</si>
  <si>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</si>
  <si>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</si>
  <si>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</si>
  <si>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</si>
  <si>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</si>
  <si>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</si>
  <si>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</si>
  <si>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</si>
  <si>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</si>
  <si>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</si>
  <si>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</si>
  <si>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</si>
  <si>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</si>
  <si>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</si>
  <si>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</si>
  <si>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</si>
  <si>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</si>
  <si>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</si>
  <si>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</si>
  <si>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</si>
  <si>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</si>
  <si>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</si>
  <si>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/>
  </si>
  <si>
    <t>НАЛОГОВЫЕ ДОХОДЫ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</si>
  <si>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</si>
  <si>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</si>
  <si>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</si>
  <si>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</si>
  <si>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межбюдженые трансферты</t>
  </si>
  <si>
    <t>НЕНАЛОГОВЫЕ ДОХОДЫ</t>
  </si>
  <si>
    <t>000 1 13 01994 04 0000 130</t>
  </si>
  <si>
    <t>000 1 13 02064 04 0000 130</t>
  </si>
  <si>
    <t>000 1 13 02994 04 0000 130</t>
  </si>
  <si>
    <t>000 2 02 15001 04 0000 150</t>
  </si>
  <si>
    <t>000 1 14 02043 04 0000 410</t>
  </si>
  <si>
    <t>000 1 14 06012 04 0000 430</t>
  </si>
  <si>
    <t>000 1 14 06024 04 0000 430</t>
  </si>
  <si>
    <t>000 1 14 06312 04 0000 430</t>
  </si>
  <si>
    <t>000 1 06 06032 04 1000 110</t>
  </si>
  <si>
    <t>000 1 06 06042 04 1000 110</t>
  </si>
  <si>
    <t>000 1 06 01020 04 1000 110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</si>
  <si>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</si>
  <si>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</si>
  <si>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</si>
  <si>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</si>
  <si>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</si>
  <si>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ИТОГО ДОХОДОВ</t>
  </si>
  <si>
    <t xml:space="preserve">Субвенции бюджетам бюджетной системы Российской Федерации
</t>
  </si>
  <si>
    <t>Приложение 1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</si>
  <si>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</si>
  <si>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</si>
  <si>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</si>
  <si>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</si>
  <si>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</si>
  <si>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 xml:space="preserve">Единый  налог на вмененный доход для отдельных видов деятельности 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</si>
  <si>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2023 год</t>
  </si>
  <si>
    <t xml:space="preserve">2023 год </t>
  </si>
  <si>
    <t>000 2 02 19999 00 0000 150</t>
  </si>
  <si>
    <t>Прочие дотации</t>
  </si>
  <si>
    <t>000 1 05 02000 02 0000 110</t>
  </si>
  <si>
    <t>000 1 14 01040 04 0000 410</t>
  </si>
  <si>
    <t>Доходы от продажи  квартир, находящихся в собственности городских округов</t>
  </si>
  <si>
    <t>Прочие безвозмездные поступления в бюджеты городских округов</t>
  </si>
  <si>
    <t>000 2 07 04000 04 0000 150</t>
  </si>
  <si>
    <t>от 08.12.2022     № 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</si>
</sst>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6" applyNumberFormat="0" applyAlignment="0" applyProtection="0"/>
    <xf numFmtId="0" fontId="12" fillId="27" borderId="7" applyNumberFormat="0" applyAlignment="0" applyProtection="0"/>
    <xf numFmtId="0" fontId="13" fillId="27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8" borderId="12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1" fillId="30" borderId="0" applyNumberFormat="0" applyBorder="0" applyAlignment="0" applyProtection="0"/>
    <xf numFmtId="0" fontId="22" fillId="0" borderId="0" applyNumberFormat="0" applyFill="0" applyBorder="0" applyAlignment="0" applyProtection="0"/>
    <xf numFmtId="0" fontId="1" fillId="31" borderId="13" applyNumberFormat="0" applyFont="0" applyAlignment="0" applyProtection="0"/>
    <xf numFmtId="0" fontId="23" fillId="0" borderId="14" applyNumberFormat="0" applyFill="0" applyAlignment="0" applyProtection="0"/>
    <xf numFmtId="0" fontId="24" fillId="0" borderId="0" applyNumberFormat="0" applyFill="0" applyBorder="0" applyAlignment="0" applyProtection="0"/>
    <xf numFmtId="0" fontId="25" fillId="32" borderId="0" applyNumberFormat="0" applyBorder="0" applyAlignment="0" applyProtection="0"/>
  </cellStyleXfs>
  <cellXfs count="37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0" fontId="0" fillId="0" borderId="0" xfId="0" applyFon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0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tabSelected="1" zoomScale="115" zoomScaleNormal="115" workbookViewId="0">
      <selection activeCell="C4" sqref="C4:D4"/>
    </sheetView>
  </sheetViews>
  <sheetFormatPr defaultRowHeight="14.4" x14ac:dyDescent="0.3"/>
  <cols>
    <col min="1" max="1" width="32.109375" customWidth="1"/>
    <col min="2" max="2" width="43" customWidth="1"/>
    <col min="3" max="3" width="38.109375" customWidth="1"/>
    <col min="4" max="4" width="21.88671875" customWidth="1"/>
    <col min="5" max="5" width="31.33203125" customWidth="1"/>
  </cols>
  <sheetData>
    <row r="1" spans="1:5" ht="18" x14ac:dyDescent="0.3">
      <c r="A1" s="33"/>
      <c r="B1" s="33"/>
      <c r="C1" s="33" t="s">
        <v>86</v>
      </c>
      <c r="D1" s="33"/>
    </row>
    <row r="2" spans="1:5" ht="18" x14ac:dyDescent="0.3">
      <c r="A2" s="33"/>
      <c r="B2" s="33"/>
      <c r="C2" s="33" t="s">
        <v>0</v>
      </c>
      <c r="D2" s="33"/>
    </row>
    <row r="3" spans="1:5" ht="18" x14ac:dyDescent="0.3">
      <c r="A3" s="33"/>
      <c r="B3" s="33"/>
      <c r="C3" s="33" t="s">
        <v>1</v>
      </c>
      <c r="D3" s="33"/>
    </row>
    <row r="4" spans="1:5" ht="18" x14ac:dyDescent="0.3">
      <c r="A4" s="33"/>
      <c r="B4" s="33"/>
      <c r="C4" s="33" t="s">
        <v>102</v>
      </c>
      <c r="D4" s="33"/>
    </row>
    <row r="5" spans="1:5" ht="18" x14ac:dyDescent="0.3">
      <c r="A5" s="1"/>
      <c r="B5" s="1"/>
      <c r="C5" s="1"/>
      <c r="D5" s="1"/>
    </row>
    <row r="6" spans="1:5" ht="51.75" customHeight="1" x14ac:dyDescent="0.3">
      <c r="A6" s="32" t="s">
        <v>93</v>
      </c>
      <c r="B6" s="32"/>
      <c r="C6" s="32"/>
      <c r="D6" s="32"/>
    </row>
    <row r="7" spans="1:5" ht="14.25" customHeight="1" x14ac:dyDescent="0.3">
      <c r="A7" s="14"/>
      <c r="B7" s="14"/>
      <c r="C7" s="14"/>
      <c r="D7" s="15" t="s">
        <v>89</v>
      </c>
    </row>
    <row r="8" spans="1:5" ht="18.75" customHeight="1" x14ac:dyDescent="0.3">
      <c r="A8" s="29" t="s">
        <v>2</v>
      </c>
      <c r="B8" s="29" t="s">
        <v>3</v>
      </c>
      <c r="C8" s="29"/>
      <c r="D8" s="16" t="s">
        <v>94</v>
      </c>
    </row>
    <row r="9" spans="1:5" ht="18.75" customHeight="1" x14ac:dyDescent="0.3">
      <c r="A9" s="29"/>
      <c r="B9" s="29"/>
      <c r="C9" s="29"/>
      <c r="D9" s="12"/>
    </row>
    <row r="10" spans="1:5" ht="23.25" customHeight="1" x14ac:dyDescent="0.3">
      <c r="A10" s="6" t="s">
        <v>4</v>
      </c>
      <c r="B10" s="21" t="s">
        <v>5</v>
      </c>
      <c r="C10" s="21"/>
      <c r="D10" s="2">
        <f>D11+D27</f>
        <v>2136492243</v>
      </c>
    </row>
    <row r="11" spans="1:5" ht="17.399999999999999" x14ac:dyDescent="0.3">
      <c r="A11" s="6"/>
      <c r="B11" s="34" t="s">
        <v>61</v>
      </c>
      <c r="C11" s="35"/>
      <c r="D11" s="2">
        <f>D12+D14+D16+D20+D24</f>
        <v>1753913921</v>
      </c>
      <c r="E11" s="8"/>
    </row>
    <row r="12" spans="1:5" ht="30.75" customHeight="1" x14ac:dyDescent="0.3">
      <c r="A12" s="6" t="s">
        <v>6</v>
      </c>
      <c r="B12" s="21" t="s">
        <v>7</v>
      </c>
      <c r="C12" s="21"/>
      <c r="D12" s="2">
        <f>D13</f>
        <v>1404593747</v>
      </c>
    </row>
    <row r="13" spans="1:5" ht="29.25" customHeight="1" x14ac:dyDescent="0.3">
      <c r="A13" s="9" t="s">
        <v>8</v>
      </c>
      <c r="B13" s="23" t="s">
        <v>9</v>
      </c>
      <c r="C13" s="23"/>
      <c r="D13" s="4">
        <f>1364112365+1200000+39281382</f>
        <v>1404593747</v>
      </c>
    </row>
    <row r="14" spans="1:5" ht="50.25" customHeight="1" x14ac:dyDescent="0.3">
      <c r="A14" s="6" t="s">
        <v>10</v>
      </c>
      <c r="B14" s="21" t="s">
        <v>11</v>
      </c>
      <c r="C14" s="21"/>
      <c r="D14" s="2">
        <f>D15</f>
        <v>14479462</v>
      </c>
    </row>
    <row r="15" spans="1:5" ht="45" customHeight="1" x14ac:dyDescent="0.3">
      <c r="A15" s="9" t="s">
        <v>12</v>
      </c>
      <c r="B15" s="23" t="s">
        <v>13</v>
      </c>
      <c r="C15" s="23"/>
      <c r="D15" s="4">
        <f>14020460+459002</f>
        <v>14479462</v>
      </c>
    </row>
    <row r="16" spans="1:5" ht="24.75" customHeight="1" x14ac:dyDescent="0.3">
      <c r="A16" s="6" t="s">
        <v>14</v>
      </c>
      <c r="B16" s="21" t="s">
        <v>15</v>
      </c>
      <c r="C16" s="21"/>
      <c r="D16" s="2">
        <f>D17+D18+D19</f>
        <v>48398663</v>
      </c>
    </row>
    <row r="17" spans="1:4" ht="24.75" customHeight="1" x14ac:dyDescent="0.3">
      <c r="A17" s="11" t="s">
        <v>97</v>
      </c>
      <c r="B17" s="25" t="s">
        <v>92</v>
      </c>
      <c r="C17" s="26"/>
      <c r="D17" s="3">
        <v>200000</v>
      </c>
    </row>
    <row r="18" spans="1:4" ht="24" customHeight="1" x14ac:dyDescent="0.3">
      <c r="A18" s="9" t="s">
        <v>16</v>
      </c>
      <c r="B18" s="23" t="s">
        <v>17</v>
      </c>
      <c r="C18" s="23"/>
      <c r="D18" s="4">
        <v>1383663</v>
      </c>
    </row>
    <row r="19" spans="1:4" ht="39.75" customHeight="1" x14ac:dyDescent="0.3">
      <c r="A19" s="9" t="s">
        <v>18</v>
      </c>
      <c r="B19" s="23" t="s">
        <v>19</v>
      </c>
      <c r="C19" s="23"/>
      <c r="D19" s="4">
        <v>46815000</v>
      </c>
    </row>
    <row r="20" spans="1:4" ht="28.5" customHeight="1" x14ac:dyDescent="0.3">
      <c r="A20" s="6" t="s">
        <v>20</v>
      </c>
      <c r="B20" s="21" t="s">
        <v>21</v>
      </c>
      <c r="C20" s="21"/>
      <c r="D20" s="2">
        <f>D21+D22+D23</f>
        <v>252585049</v>
      </c>
    </row>
    <row r="21" spans="1:4" ht="99" customHeight="1" x14ac:dyDescent="0.3">
      <c r="A21" s="9" t="s">
        <v>78</v>
      </c>
      <c r="B21" s="22" t="s">
        <v>22</v>
      </c>
      <c r="C21" s="22"/>
      <c r="D21" s="3">
        <v>91635049</v>
      </c>
    </row>
    <row r="22" spans="1:4" ht="84" customHeight="1" x14ac:dyDescent="0.3">
      <c r="A22" s="9" t="s">
        <v>76</v>
      </c>
      <c r="B22" s="22" t="s">
        <v>23</v>
      </c>
      <c r="C22" s="22"/>
      <c r="D22" s="3">
        <v>134873000</v>
      </c>
    </row>
    <row r="23" spans="1:4" ht="81" customHeight="1" x14ac:dyDescent="0.3">
      <c r="A23" s="9" t="s">
        <v>77</v>
      </c>
      <c r="B23" s="22" t="s">
        <v>24</v>
      </c>
      <c r="C23" s="22"/>
      <c r="D23" s="3">
        <v>26077000</v>
      </c>
    </row>
    <row r="24" spans="1:4" ht="30" customHeight="1" x14ac:dyDescent="0.3">
      <c r="A24" s="6" t="s">
        <v>25</v>
      </c>
      <c r="B24" s="21" t="s">
        <v>26</v>
      </c>
      <c r="C24" s="21"/>
      <c r="D24" s="2">
        <f>D25+D26</f>
        <v>33857000</v>
      </c>
    </row>
    <row r="25" spans="1:4" ht="41.25" customHeight="1" x14ac:dyDescent="0.3">
      <c r="A25" s="9" t="s">
        <v>27</v>
      </c>
      <c r="B25" s="23" t="s">
        <v>28</v>
      </c>
      <c r="C25" s="23"/>
      <c r="D25" s="4">
        <v>33727000</v>
      </c>
    </row>
    <row r="26" spans="1:4" ht="42" customHeight="1" x14ac:dyDescent="0.3">
      <c r="A26" s="9" t="s">
        <v>29</v>
      </c>
      <c r="B26" s="23" t="s">
        <v>30</v>
      </c>
      <c r="C26" s="23"/>
      <c r="D26" s="4">
        <v>130000</v>
      </c>
    </row>
    <row r="27" spans="1:4" ht="21.75" customHeight="1" x14ac:dyDescent="0.3">
      <c r="A27" s="7"/>
      <c r="B27" s="30" t="s">
        <v>67</v>
      </c>
      <c r="C27" s="31"/>
      <c r="D27" s="17">
        <f>D28+D36+D38+D42+D48</f>
        <v>382578322</v>
      </c>
    </row>
    <row r="28" spans="1:4" ht="65.25" customHeight="1" x14ac:dyDescent="0.3">
      <c r="A28" s="6" t="s">
        <v>31</v>
      </c>
      <c r="B28" s="21" t="s">
        <v>32</v>
      </c>
      <c r="C28" s="21"/>
      <c r="D28" s="2">
        <f>SUM(D29:D35)</f>
        <v>222318602</v>
      </c>
    </row>
    <row r="29" spans="1:4" ht="97.5" customHeight="1" x14ac:dyDescent="0.3">
      <c r="A29" s="9" t="s">
        <v>79</v>
      </c>
      <c r="B29" s="22" t="s">
        <v>33</v>
      </c>
      <c r="C29" s="22"/>
      <c r="D29" s="3">
        <f>147163400-316000+5700000</f>
        <v>152547400</v>
      </c>
    </row>
    <row r="30" spans="1:4" ht="97.5" customHeight="1" x14ac:dyDescent="0.3">
      <c r="A30" s="9" t="s">
        <v>80</v>
      </c>
      <c r="B30" s="22" t="s">
        <v>34</v>
      </c>
      <c r="C30" s="22"/>
      <c r="D30" s="3">
        <v>5015800</v>
      </c>
    </row>
    <row r="31" spans="1:4" ht="82.5" customHeight="1" x14ac:dyDescent="0.3">
      <c r="A31" s="9" t="s">
        <v>81</v>
      </c>
      <c r="B31" s="22" t="s">
        <v>35</v>
      </c>
      <c r="C31" s="22"/>
      <c r="D31" s="3">
        <v>6419000</v>
      </c>
    </row>
    <row r="32" spans="1:4" ht="138" customHeight="1" x14ac:dyDescent="0.3">
      <c r="A32" s="9" t="s">
        <v>82</v>
      </c>
      <c r="B32" s="22" t="s">
        <v>36</v>
      </c>
      <c r="C32" s="22"/>
      <c r="D32" s="3">
        <v>8700</v>
      </c>
    </row>
    <row r="33" spans="1:4" ht="61.5" customHeight="1" x14ac:dyDescent="0.3">
      <c r="A33" s="9" t="s">
        <v>83</v>
      </c>
      <c r="B33" s="22" t="s">
        <v>37</v>
      </c>
      <c r="C33" s="22"/>
      <c r="D33" s="3">
        <v>3000000</v>
      </c>
    </row>
    <row r="34" spans="1:4" ht="93.75" customHeight="1" x14ac:dyDescent="0.3">
      <c r="A34" s="11" t="s">
        <v>88</v>
      </c>
      <c r="B34" s="22" t="s">
        <v>87</v>
      </c>
      <c r="C34" s="22"/>
      <c r="D34" s="3">
        <f>35250302+15000000</f>
        <v>50250302</v>
      </c>
    </row>
    <row r="35" spans="1:4" ht="114" customHeight="1" x14ac:dyDescent="0.3">
      <c r="A35" s="11" t="s">
        <v>90</v>
      </c>
      <c r="B35" s="25" t="s">
        <v>91</v>
      </c>
      <c r="C35" s="28"/>
      <c r="D35" s="3">
        <f>1008000+3185000+884400</f>
        <v>5077400</v>
      </c>
    </row>
    <row r="36" spans="1:4" ht="41.25" customHeight="1" x14ac:dyDescent="0.3">
      <c r="A36" s="6" t="s">
        <v>38</v>
      </c>
      <c r="B36" s="21" t="s">
        <v>39</v>
      </c>
      <c r="C36" s="21"/>
      <c r="D36" s="2">
        <f>D37</f>
        <v>12509000</v>
      </c>
    </row>
    <row r="37" spans="1:4" ht="31.5" customHeight="1" x14ac:dyDescent="0.3">
      <c r="A37" s="9" t="s">
        <v>40</v>
      </c>
      <c r="B37" s="23" t="s">
        <v>41</v>
      </c>
      <c r="C37" s="23"/>
      <c r="D37" s="4">
        <v>12509000</v>
      </c>
    </row>
    <row r="38" spans="1:4" ht="45" customHeight="1" x14ac:dyDescent="0.3">
      <c r="A38" s="6" t="s">
        <v>42</v>
      </c>
      <c r="B38" s="21" t="s">
        <v>43</v>
      </c>
      <c r="C38" s="21"/>
      <c r="D38" s="2">
        <f>D39+D40+D41</f>
        <v>23808963</v>
      </c>
    </row>
    <row r="39" spans="1:4" ht="45.75" customHeight="1" x14ac:dyDescent="0.3">
      <c r="A39" s="9" t="s">
        <v>68</v>
      </c>
      <c r="B39" s="22" t="s">
        <v>44</v>
      </c>
      <c r="C39" s="22"/>
      <c r="D39" s="3">
        <v>15109978</v>
      </c>
    </row>
    <row r="40" spans="1:4" ht="45.75" customHeight="1" x14ac:dyDescent="0.3">
      <c r="A40" s="9" t="s">
        <v>69</v>
      </c>
      <c r="B40" s="22" t="s">
        <v>45</v>
      </c>
      <c r="C40" s="22"/>
      <c r="D40" s="3">
        <v>159000</v>
      </c>
    </row>
    <row r="41" spans="1:4" ht="27.75" customHeight="1" x14ac:dyDescent="0.3">
      <c r="A41" s="9" t="s">
        <v>70</v>
      </c>
      <c r="B41" s="22" t="s">
        <v>46</v>
      </c>
      <c r="C41" s="22"/>
      <c r="D41" s="3">
        <v>8539985</v>
      </c>
    </row>
    <row r="42" spans="1:4" ht="39.75" customHeight="1" x14ac:dyDescent="0.3">
      <c r="A42" s="6" t="s">
        <v>47</v>
      </c>
      <c r="B42" s="21" t="s">
        <v>48</v>
      </c>
      <c r="C42" s="21"/>
      <c r="D42" s="2">
        <f>D43+D44+D45+D46+D47</f>
        <v>120166000</v>
      </c>
    </row>
    <row r="43" spans="1:4" ht="39.75" customHeight="1" x14ac:dyDescent="0.3">
      <c r="A43" s="20" t="s">
        <v>98</v>
      </c>
      <c r="B43" s="25" t="s">
        <v>99</v>
      </c>
      <c r="C43" s="26"/>
      <c r="D43" s="3">
        <v>316000</v>
      </c>
    </row>
    <row r="44" spans="1:4" ht="112.5" customHeight="1" x14ac:dyDescent="0.3">
      <c r="A44" s="9" t="s">
        <v>72</v>
      </c>
      <c r="B44" s="22" t="s">
        <v>49</v>
      </c>
      <c r="C44" s="22"/>
      <c r="D44" s="3">
        <v>32850000</v>
      </c>
    </row>
    <row r="45" spans="1:4" ht="56.25" customHeight="1" x14ac:dyDescent="0.3">
      <c r="A45" s="9" t="s">
        <v>73</v>
      </c>
      <c r="B45" s="22" t="s">
        <v>50</v>
      </c>
      <c r="C45" s="22"/>
      <c r="D45" s="3">
        <v>71000000</v>
      </c>
    </row>
    <row r="46" spans="1:4" ht="63.75" customHeight="1" x14ac:dyDescent="0.3">
      <c r="A46" s="9" t="s">
        <v>74</v>
      </c>
      <c r="B46" s="22" t="s">
        <v>51</v>
      </c>
      <c r="C46" s="22"/>
      <c r="D46" s="3">
        <v>10000000</v>
      </c>
    </row>
    <row r="47" spans="1:4" ht="92.7" customHeight="1" x14ac:dyDescent="0.3">
      <c r="A47" s="9" t="s">
        <v>75</v>
      </c>
      <c r="B47" s="22" t="s">
        <v>52</v>
      </c>
      <c r="C47" s="22"/>
      <c r="D47" s="3">
        <v>6000000</v>
      </c>
    </row>
    <row r="48" spans="1:4" ht="30.75" customHeight="1" x14ac:dyDescent="0.3">
      <c r="A48" s="6" t="s">
        <v>53</v>
      </c>
      <c r="B48" s="21" t="s">
        <v>54</v>
      </c>
      <c r="C48" s="21"/>
      <c r="D48" s="2">
        <v>3775757</v>
      </c>
    </row>
    <row r="49" spans="1:5" ht="27" customHeight="1" x14ac:dyDescent="0.3">
      <c r="A49" s="6" t="s">
        <v>55</v>
      </c>
      <c r="B49" s="21" t="s">
        <v>56</v>
      </c>
      <c r="C49" s="21"/>
      <c r="D49" s="2">
        <f>D50+D56</f>
        <v>5898981036</v>
      </c>
    </row>
    <row r="50" spans="1:5" ht="42.75" customHeight="1" x14ac:dyDescent="0.3">
      <c r="A50" s="9" t="s">
        <v>57</v>
      </c>
      <c r="B50" s="23" t="s">
        <v>58</v>
      </c>
      <c r="C50" s="23"/>
      <c r="D50" s="4">
        <f>D53+D54+D55+D51+D52</f>
        <v>5898291036</v>
      </c>
      <c r="E50" s="8"/>
    </row>
    <row r="51" spans="1:5" ht="43.5" customHeight="1" x14ac:dyDescent="0.3">
      <c r="A51" s="9" t="s">
        <v>71</v>
      </c>
      <c r="B51" s="22" t="s">
        <v>59</v>
      </c>
      <c r="C51" s="22"/>
      <c r="D51" s="3">
        <v>275423000</v>
      </c>
    </row>
    <row r="52" spans="1:5" ht="34.950000000000003" customHeight="1" x14ac:dyDescent="0.3">
      <c r="A52" s="19" t="s">
        <v>95</v>
      </c>
      <c r="B52" s="25" t="s">
        <v>96</v>
      </c>
      <c r="C52" s="36"/>
      <c r="D52" s="3">
        <f>54571743+10000000+246506+155454+151375000</f>
        <v>216348703</v>
      </c>
    </row>
    <row r="53" spans="1:5" ht="40.5" customHeight="1" x14ac:dyDescent="0.3">
      <c r="A53" s="11" t="s">
        <v>62</v>
      </c>
      <c r="B53" s="23" t="s">
        <v>63</v>
      </c>
      <c r="C53" s="23"/>
      <c r="D53" s="4">
        <f>981379219+226116872+115021100+23178918+150000000+200000</f>
        <v>1495896109</v>
      </c>
    </row>
    <row r="54" spans="1:5" s="5" customFormat="1" ht="27.75" customHeight="1" x14ac:dyDescent="0.3">
      <c r="A54" s="11" t="s">
        <v>64</v>
      </c>
      <c r="B54" s="22" t="s">
        <v>85</v>
      </c>
      <c r="C54" s="23"/>
      <c r="D54" s="4">
        <f>3647062961-21664745-675179292+1960220</f>
        <v>2952179144</v>
      </c>
    </row>
    <row r="55" spans="1:5" ht="25.5" customHeight="1" x14ac:dyDescent="0.3">
      <c r="A55" s="13" t="s">
        <v>65</v>
      </c>
      <c r="B55" s="24" t="s">
        <v>66</v>
      </c>
      <c r="C55" s="24"/>
      <c r="D55" s="18">
        <f>4025000+700000000+128715000+100000000+25704080</f>
        <v>958444080</v>
      </c>
    </row>
    <row r="56" spans="1:5" ht="25.5" customHeight="1" x14ac:dyDescent="0.3">
      <c r="A56" s="13" t="s">
        <v>101</v>
      </c>
      <c r="B56" s="25" t="s">
        <v>100</v>
      </c>
      <c r="C56" s="27"/>
      <c r="D56" s="18">
        <v>690000</v>
      </c>
    </row>
    <row r="57" spans="1:5" ht="18" x14ac:dyDescent="0.3">
      <c r="A57" s="10" t="s">
        <v>84</v>
      </c>
      <c r="B57" s="22" t="s">
        <v>60</v>
      </c>
      <c r="C57" s="22"/>
      <c r="D57" s="2">
        <f>D10+D49</f>
        <v>8035473279</v>
      </c>
    </row>
  </sheetData>
  <mergeCells count="56">
    <mergeCell ref="B11:C11"/>
    <mergeCell ref="B52:C52"/>
    <mergeCell ref="B17:C17"/>
    <mergeCell ref="B16:C16"/>
    <mergeCell ref="B14:C14"/>
    <mergeCell ref="B15:C15"/>
    <mergeCell ref="B13:C13"/>
    <mergeCell ref="B30:C30"/>
    <mergeCell ref="B31:C31"/>
    <mergeCell ref="B32:C32"/>
    <mergeCell ref="B33:C33"/>
    <mergeCell ref="B34:C34"/>
    <mergeCell ref="B44:C44"/>
    <mergeCell ref="B45:C45"/>
    <mergeCell ref="B40:C40"/>
    <mergeCell ref="B37:C37"/>
    <mergeCell ref="A6:D6"/>
    <mergeCell ref="A1:B4"/>
    <mergeCell ref="C1:D1"/>
    <mergeCell ref="C2:D2"/>
    <mergeCell ref="C3:D3"/>
    <mergeCell ref="C4:D4"/>
    <mergeCell ref="A8:A9"/>
    <mergeCell ref="B8:C9"/>
    <mergeCell ref="B26:C26"/>
    <mergeCell ref="B27:C27"/>
    <mergeCell ref="B29:C29"/>
    <mergeCell ref="B18:C18"/>
    <mergeCell ref="B19:C19"/>
    <mergeCell ref="B20:C20"/>
    <mergeCell ref="B28:C28"/>
    <mergeCell ref="B21:C21"/>
    <mergeCell ref="B22:C22"/>
    <mergeCell ref="B23:C23"/>
    <mergeCell ref="B24:C24"/>
    <mergeCell ref="B25:C25"/>
    <mergeCell ref="B10:C10"/>
    <mergeCell ref="B12:C12"/>
    <mergeCell ref="B38:C38"/>
    <mergeCell ref="B36:C36"/>
    <mergeCell ref="B35:C35"/>
    <mergeCell ref="B39:C39"/>
    <mergeCell ref="B41:C41"/>
    <mergeCell ref="B42:C42"/>
    <mergeCell ref="B54:C54"/>
    <mergeCell ref="B57:C57"/>
    <mergeCell ref="B55:C55"/>
    <mergeCell ref="B46:C46"/>
    <mergeCell ref="B47:C47"/>
    <mergeCell ref="B48:C48"/>
    <mergeCell ref="B53:C53"/>
    <mergeCell ref="B49:C49"/>
    <mergeCell ref="B50:C50"/>
    <mergeCell ref="B51:C51"/>
    <mergeCell ref="B43:C43"/>
    <mergeCell ref="B56:C56"/>
  </mergeCells>
  <phoneticPr fontId="0" type="noConversion"/>
  <pageMargins left="0.78740157480314965" right="0.39370078740157483" top="0.78740157480314965" bottom="0.78740157480314965" header="0" footer="0.51181102362204722"/>
  <pageSetup paperSize="9" scale="65" firstPageNumber="1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наталья г. Вальнова</cp:lastModifiedBy>
  <cp:lastPrinted>2023-04-19T09:02:11Z</cp:lastPrinted>
  <dcterms:created xsi:type="dcterms:W3CDTF">2021-10-28T07:31:07Z</dcterms:created>
  <dcterms:modified xsi:type="dcterms:W3CDTF">2023-05-25T07:22:18Z</dcterms:modified>
</cp:coreProperties>
</file>